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8545" windowHeight="11835"/>
  </bookViews>
  <sheets>
    <sheet name="느티나무세입" sheetId="1" r:id="rId1"/>
    <sheet name="느티나무세출" sheetId="2" r:id="rId2"/>
    <sheet name="Sheet1" sheetId="3" r:id="rId3"/>
    <sheet name="Sheet2" sheetId="4" r:id="rId4"/>
    <sheet name="Sheet3" sheetId="5" r:id="rId5"/>
  </sheets>
  <definedNames>
    <definedName name="_xlnm.Print_Area" localSheetId="1">느티나무세출!$A$1:$J$41</definedName>
    <definedName name="_xlnm.Print_Titles" localSheetId="1">느티나무세출!$1:$4</definedName>
  </definedNames>
  <calcPr calcId="144525"/>
</workbook>
</file>

<file path=xl/calcChain.xml><?xml version="1.0" encoding="utf-8"?>
<calcChain xmlns="http://schemas.openxmlformats.org/spreadsheetml/2006/main">
  <c r="H17" i="1" l="1"/>
  <c r="G17" i="1"/>
  <c r="I40" i="2"/>
  <c r="H39" i="2"/>
  <c r="I39" i="2" s="1"/>
  <c r="G39" i="2"/>
  <c r="I38" i="2"/>
  <c r="G37" i="2"/>
  <c r="I37" i="2" s="1"/>
  <c r="I36" i="2"/>
  <c r="H35" i="2"/>
  <c r="G35" i="2"/>
  <c r="I34" i="2"/>
  <c r="I33" i="2"/>
  <c r="I32" i="2"/>
  <c r="H31" i="2"/>
  <c r="G31" i="2"/>
  <c r="I31" i="2" s="1"/>
  <c r="I30" i="2"/>
  <c r="I29" i="2"/>
  <c r="I28" i="2"/>
  <c r="I27" i="2"/>
  <c r="I26" i="2"/>
  <c r="I25" i="2"/>
  <c r="H23" i="2"/>
  <c r="H24" i="2" s="1"/>
  <c r="G23" i="2"/>
  <c r="G24" i="2" s="1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H20" i="1"/>
  <c r="G20" i="1"/>
  <c r="I20" i="1" s="1"/>
  <c r="I19" i="1"/>
  <c r="I18" i="1"/>
  <c r="I16" i="1"/>
  <c r="I15" i="1"/>
  <c r="H14" i="1"/>
  <c r="G14" i="1"/>
  <c r="I13" i="1"/>
  <c r="I12" i="1"/>
  <c r="H11" i="1"/>
  <c r="I11" i="1" s="1"/>
  <c r="I10" i="1"/>
  <c r="I9" i="1"/>
  <c r="H8" i="1"/>
  <c r="G8" i="1"/>
  <c r="I7" i="1"/>
  <c r="I6" i="1"/>
  <c r="H6" i="1"/>
  <c r="G6" i="1"/>
  <c r="I35" i="2" l="1"/>
  <c r="I24" i="2"/>
  <c r="I23" i="2"/>
  <c r="G41" i="2"/>
  <c r="H21" i="1"/>
  <c r="I14" i="1"/>
  <c r="G21" i="1"/>
  <c r="I8" i="1"/>
  <c r="I17" i="1"/>
  <c r="H41" i="2"/>
  <c r="I41" i="2" l="1"/>
  <c r="I21" i="1"/>
  <c r="J41" i="2"/>
</calcChain>
</file>

<file path=xl/sharedStrings.xml><?xml version="1.0" encoding="utf-8"?>
<sst xmlns="http://schemas.openxmlformats.org/spreadsheetml/2006/main" count="116" uniqueCount="74">
  <si>
    <t xml:space="preserve">◆ 세입                                                                                                      </t>
  </si>
  <si>
    <t>항</t>
  </si>
  <si>
    <t>과목</t>
  </si>
  <si>
    <t>합계</t>
  </si>
  <si>
    <t>비고</t>
  </si>
  <si>
    <t>증감액</t>
  </si>
  <si>
    <t>관</t>
  </si>
  <si>
    <t>05</t>
  </si>
  <si>
    <t>결산액</t>
  </si>
  <si>
    <t>예산액</t>
  </si>
  <si>
    <t>07</t>
  </si>
  <si>
    <t>여비</t>
  </si>
  <si>
    <t>목</t>
  </si>
  <si>
    <t>04</t>
  </si>
  <si>
    <t>06</t>
  </si>
  <si>
    <t>소계</t>
  </si>
  <si>
    <t>01</t>
  </si>
  <si>
    <t>회의비</t>
  </si>
  <si>
    <t>08</t>
  </si>
  <si>
    <t>이월금</t>
  </si>
  <si>
    <t>차입금</t>
  </si>
  <si>
    <t>잡수입</t>
  </si>
  <si>
    <t>전입금</t>
  </si>
  <si>
    <t>09</t>
  </si>
  <si>
    <t>상여금</t>
  </si>
  <si>
    <t>인건비</t>
  </si>
  <si>
    <t>사무비</t>
  </si>
  <si>
    <t>급여</t>
  </si>
  <si>
    <t>운영비</t>
  </si>
  <si>
    <t>제수당</t>
  </si>
  <si>
    <t>전출금</t>
  </si>
  <si>
    <t>02</t>
  </si>
  <si>
    <t>시설비</t>
  </si>
  <si>
    <t>차량비</t>
  </si>
  <si>
    <t>예비비</t>
  </si>
  <si>
    <t>잡지출</t>
  </si>
  <si>
    <t>전년도이월금</t>
  </si>
  <si>
    <t>안심종합전출금</t>
  </si>
  <si>
    <t>안심요양전출금</t>
  </si>
  <si>
    <t>원금상환금</t>
  </si>
  <si>
    <t>세출총액</t>
  </si>
  <si>
    <t>차기이월</t>
  </si>
  <si>
    <t>이자지불금</t>
  </si>
  <si>
    <t>미지급금</t>
  </si>
  <si>
    <t>기타운영비</t>
  </si>
  <si>
    <t>부채상환금</t>
  </si>
  <si>
    <t>시설장비유지비</t>
  </si>
  <si>
    <t>재산조성비</t>
  </si>
  <si>
    <t>자산취득비</t>
  </si>
  <si>
    <t>직책보조비</t>
  </si>
  <si>
    <t>제세공과금</t>
  </si>
  <si>
    <t>공공요금</t>
  </si>
  <si>
    <t>수용비및수수료</t>
  </si>
  <si>
    <t>일용잡금</t>
  </si>
  <si>
    <t>기관운영비</t>
  </si>
  <si>
    <t>업무추진비</t>
  </si>
  <si>
    <t>기타후생경비</t>
  </si>
  <si>
    <t>◆ 세출</t>
  </si>
  <si>
    <t>세입총액</t>
  </si>
  <si>
    <t>기타잡수입</t>
  </si>
  <si>
    <t>안심종합전입금</t>
  </si>
  <si>
    <t>안심요양전입금</t>
  </si>
  <si>
    <t>금융기관차입금</t>
  </si>
  <si>
    <t>기타차입금</t>
  </si>
  <si>
    <t>후원금수입</t>
  </si>
  <si>
    <t>자본보조금수입</t>
  </si>
  <si>
    <t>보조금수입</t>
  </si>
  <si>
    <t>퇴직금및퇴직적립금</t>
  </si>
  <si>
    <t>기타예금이자수입</t>
  </si>
  <si>
    <t>비지정후원금수입</t>
  </si>
  <si>
    <t xml:space="preserve">  (단위:원)</t>
  </si>
  <si>
    <t>사회보험부담비용</t>
  </si>
  <si>
    <t>2018년 사회복지법인 느티나무 결산서</t>
  </si>
  <si>
    <t>전년도이월금
(후원금)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</si>
</sst>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);[Red]\(#,##0\)"/>
    <numFmt numFmtId="177" formatCode="#,##0_ "/>
  </numFmts>
  <fonts count="12" x14ac:knownFonts="1">
    <font>
      <sz val="11"/>
      <color rgb="FF000000"/>
      <name val="맑은 고딕"/>
    </font>
    <font>
      <sz val="12"/>
      <color rgb="FF000000"/>
      <name val="맑은 고딕"/>
      <family val="3"/>
      <charset val="129"/>
    </font>
    <font>
      <sz val="8"/>
      <color rgb="FF000000"/>
      <name val="굴림"/>
      <family val="3"/>
      <charset val="129"/>
    </font>
    <font>
      <sz val="12"/>
      <color rgb="FF000000"/>
      <name val="Arial Narrow"/>
      <family val="2"/>
    </font>
    <font>
      <sz val="12"/>
      <color rgb="FF000000"/>
      <name val="굴림"/>
      <family val="3"/>
      <charset val="129"/>
    </font>
    <font>
      <sz val="14"/>
      <color rgb="FF0066CC"/>
      <name val="Arial Narrow"/>
      <family val="2"/>
    </font>
    <font>
      <sz val="10"/>
      <color rgb="FF000000"/>
      <name val="굴림"/>
      <family val="3"/>
      <charset val="129"/>
    </font>
    <font>
      <sz val="12"/>
      <color rgb="FFFFFFFF"/>
      <name val="Arial Narrow"/>
      <family val="2"/>
    </font>
    <font>
      <sz val="10"/>
      <color rgb="FFFFFFFF"/>
      <name val="굴림"/>
      <family val="3"/>
      <charset val="129"/>
    </font>
    <font>
      <sz val="18"/>
      <color rgb="FF000000"/>
      <name val="휴먼엑스포"/>
      <family val="1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0" fillId="0" borderId="0">
      <alignment vertical="center"/>
    </xf>
    <xf numFmtId="41" fontId="10" fillId="0" borderId="0">
      <alignment vertical="center"/>
    </xf>
    <xf numFmtId="41" fontId="10" fillId="0" borderId="0">
      <alignment vertical="center"/>
    </xf>
    <xf numFmtId="41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14">
    <xf numFmtId="0" fontId="0" fillId="0" borderId="0" xfId="0" applyNumberFormat="1">
      <alignment vertical="center"/>
    </xf>
    <xf numFmtId="0" fontId="1" fillId="0" borderId="0" xfId="1" applyNumberFormat="1" applyFont="1">
      <alignment vertical="center"/>
    </xf>
    <xf numFmtId="0" fontId="2" fillId="0" borderId="0" xfId="1" applyNumberFormat="1" applyFont="1" applyBorder="1" applyAlignment="1">
      <alignment vertical="center"/>
    </xf>
    <xf numFmtId="0" fontId="1" fillId="0" borderId="0" xfId="1" applyNumberFormat="1" applyFont="1" applyBorder="1">
      <alignment vertical="center"/>
    </xf>
    <xf numFmtId="0" fontId="2" fillId="0" borderId="1" xfId="1" applyNumberFormat="1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right" vertical="center" wrapText="1"/>
    </xf>
    <xf numFmtId="0" fontId="3" fillId="0" borderId="2" xfId="1" applyNumberFormat="1" applyFont="1" applyBorder="1" applyAlignment="1">
      <alignment vertical="center" wrapText="1"/>
    </xf>
    <xf numFmtId="176" fontId="3" fillId="2" borderId="3" xfId="1" applyNumberFormat="1" applyFont="1" applyFill="1" applyBorder="1" applyAlignment="1">
      <alignment horizontal="right" vertical="center" wrapText="1"/>
    </xf>
    <xf numFmtId="0" fontId="3" fillId="2" borderId="4" xfId="1" applyNumberFormat="1" applyFont="1" applyFill="1" applyBorder="1" applyAlignment="1">
      <alignment vertical="center" wrapText="1"/>
    </xf>
    <xf numFmtId="0" fontId="2" fillId="0" borderId="3" xfId="1" applyNumberFormat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right" vertical="center" wrapText="1"/>
    </xf>
    <xf numFmtId="177" fontId="3" fillId="0" borderId="3" xfId="1" applyNumberFormat="1" applyFont="1" applyBorder="1" applyAlignment="1">
      <alignment horizontal="right" vertical="center" wrapText="1"/>
    </xf>
    <xf numFmtId="0" fontId="3" fillId="0" borderId="4" xfId="1" applyNumberFormat="1" applyFont="1" applyBorder="1" applyAlignment="1">
      <alignment vertical="center" wrapText="1"/>
    </xf>
    <xf numFmtId="177" fontId="3" fillId="2" borderId="3" xfId="1" applyNumberFormat="1" applyFont="1" applyFill="1" applyBorder="1" applyAlignment="1">
      <alignment horizontal="right" vertical="center" wrapText="1"/>
    </xf>
    <xf numFmtId="176" fontId="3" fillId="3" borderId="5" xfId="1" applyNumberFormat="1" applyFont="1" applyFill="1" applyBorder="1" applyAlignment="1">
      <alignment horizontal="right" vertical="center" wrapText="1"/>
    </xf>
    <xf numFmtId="177" fontId="3" fillId="3" borderId="5" xfId="1" applyNumberFormat="1" applyFont="1" applyFill="1" applyBorder="1" applyAlignment="1">
      <alignment horizontal="right" vertical="center" wrapText="1"/>
    </xf>
    <xf numFmtId="0" fontId="3" fillId="3" borderId="6" xfId="1" applyNumberFormat="1" applyFont="1" applyFill="1" applyBorder="1" applyAlignment="1">
      <alignment vertical="center" wrapText="1"/>
    </xf>
    <xf numFmtId="0" fontId="2" fillId="0" borderId="0" xfId="1" applyNumberFormat="1" applyFont="1">
      <alignment vertical="center"/>
    </xf>
    <xf numFmtId="0" fontId="2" fillId="0" borderId="0" xfId="1" applyNumberFormat="1" applyFont="1" applyAlignment="1">
      <alignment horizontal="center" vertical="center"/>
    </xf>
    <xf numFmtId="41" fontId="2" fillId="0" borderId="0" xfId="2" applyNumberFormat="1" applyFont="1">
      <alignment vertical="center"/>
    </xf>
    <xf numFmtId="41" fontId="1" fillId="0" borderId="0" xfId="2" applyNumberFormat="1" applyFont="1">
      <alignment vertical="center"/>
    </xf>
    <xf numFmtId="0" fontId="4" fillId="0" borderId="0" xfId="1" applyNumberFormat="1" applyFont="1" applyBorder="1" applyAlignment="1">
      <alignment vertical="center"/>
    </xf>
    <xf numFmtId="0" fontId="3" fillId="0" borderId="0" xfId="5" applyNumberFormat="1" applyFont="1" applyBorder="1">
      <alignment vertical="center"/>
    </xf>
    <xf numFmtId="41" fontId="5" fillId="0" borderId="0" xfId="2" applyNumberFormat="1" applyFont="1" applyBorder="1">
      <alignment vertical="center"/>
    </xf>
    <xf numFmtId="0" fontId="10" fillId="0" borderId="0" xfId="5" applyNumberFormat="1">
      <alignment vertical="center"/>
    </xf>
    <xf numFmtId="0" fontId="3" fillId="4" borderId="0" xfId="5" applyNumberFormat="1" applyFont="1" applyFill="1" applyBorder="1">
      <alignment vertical="center"/>
    </xf>
    <xf numFmtId="41" fontId="5" fillId="4" borderId="0" xfId="2" applyNumberFormat="1" applyFont="1" applyFill="1" applyBorder="1">
      <alignment vertical="center"/>
    </xf>
    <xf numFmtId="0" fontId="10" fillId="4" borderId="0" xfId="5" applyNumberFormat="1" applyFill="1">
      <alignment vertical="center"/>
    </xf>
    <xf numFmtId="0" fontId="6" fillId="4" borderId="7" xfId="1" applyNumberFormat="1" applyFont="1" applyFill="1" applyBorder="1" applyAlignment="1">
      <alignment horizontal="center" vertical="center" wrapText="1"/>
    </xf>
    <xf numFmtId="0" fontId="2" fillId="4" borderId="7" xfId="1" applyNumberFormat="1" applyFont="1" applyFill="1" applyBorder="1" applyAlignment="1">
      <alignment horizontal="center" vertical="center" wrapText="1"/>
    </xf>
    <xf numFmtId="176" fontId="3" fillId="0" borderId="7" xfId="1" applyNumberFormat="1" applyFont="1" applyBorder="1" applyAlignment="1">
      <alignment horizontal="right" vertical="center" wrapText="1"/>
    </xf>
    <xf numFmtId="41" fontId="7" fillId="4" borderId="7" xfId="2" applyNumberFormat="1" applyFont="1" applyFill="1" applyBorder="1" applyAlignment="1">
      <alignment horizontal="right" vertical="center" wrapText="1"/>
    </xf>
    <xf numFmtId="177" fontId="3" fillId="0" borderId="7" xfId="1" applyNumberFormat="1" applyFont="1" applyBorder="1" applyAlignment="1">
      <alignment horizontal="right" vertical="center" wrapText="1"/>
    </xf>
    <xf numFmtId="0" fontId="8" fillId="4" borderId="8" xfId="1" applyNumberFormat="1" applyFont="1" applyFill="1" applyBorder="1" applyAlignment="1">
      <alignment vertical="center" wrapText="1"/>
    </xf>
    <xf numFmtId="41" fontId="3" fillId="4" borderId="7" xfId="3" applyNumberFormat="1" applyFont="1" applyFill="1" applyBorder="1" applyAlignment="1">
      <alignment horizontal="right" vertical="center" wrapText="1"/>
    </xf>
    <xf numFmtId="41" fontId="3" fillId="4" borderId="7" xfId="2" applyNumberFormat="1" applyFont="1" applyFill="1" applyBorder="1" applyAlignment="1">
      <alignment horizontal="right" vertical="center" wrapText="1"/>
    </xf>
    <xf numFmtId="0" fontId="6" fillId="4" borderId="8" xfId="1" applyNumberFormat="1" applyFont="1" applyFill="1" applyBorder="1" applyAlignment="1">
      <alignment vertical="center" wrapText="1"/>
    </xf>
    <xf numFmtId="41" fontId="3" fillId="2" borderId="9" xfId="3" applyNumberFormat="1" applyFont="1" applyFill="1" applyBorder="1" applyAlignment="1">
      <alignment horizontal="right" vertical="center" wrapText="1"/>
    </xf>
    <xf numFmtId="177" fontId="3" fillId="2" borderId="9" xfId="1" applyNumberFormat="1" applyFont="1" applyFill="1" applyBorder="1" applyAlignment="1">
      <alignment horizontal="right" vertical="center" wrapText="1"/>
    </xf>
    <xf numFmtId="0" fontId="6" fillId="2" borderId="10" xfId="1" applyNumberFormat="1" applyFont="1" applyFill="1" applyBorder="1" applyAlignment="1">
      <alignment vertical="center" wrapText="1"/>
    </xf>
    <xf numFmtId="0" fontId="2" fillId="0" borderId="11" xfId="1" applyNumberFormat="1" applyFont="1" applyBorder="1" applyAlignment="1">
      <alignment horizontal="center" vertical="center" wrapText="1"/>
    </xf>
    <xf numFmtId="176" fontId="3" fillId="0" borderId="11" xfId="1" applyNumberFormat="1" applyFont="1" applyBorder="1" applyAlignment="1">
      <alignment horizontal="right" vertical="center" wrapText="1"/>
    </xf>
    <xf numFmtId="177" fontId="3" fillId="0" borderId="11" xfId="1" applyNumberFormat="1" applyFont="1" applyBorder="1" applyAlignment="1">
      <alignment horizontal="right" vertical="center" wrapText="1"/>
    </xf>
    <xf numFmtId="0" fontId="6" fillId="0" borderId="12" xfId="1" applyNumberFormat="1" applyFont="1" applyBorder="1" applyAlignment="1">
      <alignment vertical="center" wrapText="1"/>
    </xf>
    <xf numFmtId="0" fontId="2" fillId="0" borderId="7" xfId="1" applyNumberFormat="1" applyFont="1" applyBorder="1" applyAlignment="1">
      <alignment horizontal="center" vertical="center" wrapText="1"/>
    </xf>
    <xf numFmtId="0" fontId="6" fillId="0" borderId="8" xfId="1" applyNumberFormat="1" applyFont="1" applyBorder="1" applyAlignment="1">
      <alignment vertical="center" wrapText="1"/>
    </xf>
    <xf numFmtId="0" fontId="2" fillId="0" borderId="13" xfId="1" quotePrefix="1" applyNumberFormat="1" applyFont="1" applyBorder="1" applyAlignment="1">
      <alignment horizontal="center" vertical="center" wrapText="1"/>
    </xf>
    <xf numFmtId="176" fontId="3" fillId="2" borderId="7" xfId="1" applyNumberFormat="1" applyFont="1" applyFill="1" applyBorder="1" applyAlignment="1">
      <alignment horizontal="right" vertical="center" wrapText="1"/>
    </xf>
    <xf numFmtId="177" fontId="3" fillId="2" borderId="7" xfId="1" applyNumberFormat="1" applyFont="1" applyFill="1" applyBorder="1" applyAlignment="1">
      <alignment horizontal="right" vertical="center" wrapText="1"/>
    </xf>
    <xf numFmtId="0" fontId="6" fillId="2" borderId="8" xfId="1" applyNumberFormat="1" applyFont="1" applyFill="1" applyBorder="1" applyAlignment="1">
      <alignment vertical="center" wrapText="1"/>
    </xf>
    <xf numFmtId="41" fontId="3" fillId="0" borderId="7" xfId="2" applyNumberFormat="1" applyFont="1" applyBorder="1" applyAlignment="1">
      <alignment horizontal="right" vertical="center" wrapText="1"/>
    </xf>
    <xf numFmtId="41" fontId="3" fillId="2" borderId="7" xfId="3" applyNumberFormat="1" applyFont="1" applyFill="1" applyBorder="1" applyAlignment="1">
      <alignment horizontal="right" vertical="center" wrapText="1"/>
    </xf>
    <xf numFmtId="41" fontId="3" fillId="0" borderId="7" xfId="3" applyNumberFormat="1" applyFont="1" applyBorder="1" applyAlignment="1">
      <alignment horizontal="right" vertical="center" wrapText="1"/>
    </xf>
    <xf numFmtId="0" fontId="3" fillId="2" borderId="8" xfId="1" applyNumberFormat="1" applyFont="1" applyFill="1" applyBorder="1" applyAlignment="1">
      <alignment vertical="center" wrapText="1"/>
    </xf>
    <xf numFmtId="0" fontId="3" fillId="0" borderId="8" xfId="1" applyNumberFormat="1" applyFont="1" applyBorder="1" applyAlignment="1">
      <alignment vertical="center" wrapText="1"/>
    </xf>
    <xf numFmtId="41" fontId="3" fillId="3" borderId="9" xfId="3" applyNumberFormat="1" applyFont="1" applyFill="1" applyBorder="1" applyAlignment="1">
      <alignment horizontal="right" vertical="center" wrapText="1"/>
    </xf>
    <xf numFmtId="41" fontId="3" fillId="3" borderId="9" xfId="2" applyNumberFormat="1" applyFont="1" applyFill="1" applyBorder="1" applyAlignment="1">
      <alignment horizontal="right" vertical="center" wrapText="1"/>
    </xf>
    <xf numFmtId="177" fontId="3" fillId="3" borderId="9" xfId="1" applyNumberFormat="1" applyFont="1" applyFill="1" applyBorder="1" applyAlignment="1">
      <alignment horizontal="right" vertical="center" wrapText="1"/>
    </xf>
    <xf numFmtId="0" fontId="4" fillId="0" borderId="0" xfId="5" applyNumberFormat="1" applyFont="1" applyAlignment="1">
      <alignment horizontal="center" vertical="center"/>
    </xf>
    <xf numFmtId="41" fontId="4" fillId="0" borderId="0" xfId="2" applyNumberFormat="1" applyFont="1">
      <alignment vertical="center"/>
    </xf>
    <xf numFmtId="41" fontId="0" fillId="0" borderId="0" xfId="2" applyNumberFormat="1" applyFont="1">
      <alignment vertical="center"/>
    </xf>
    <xf numFmtId="41" fontId="0" fillId="4" borderId="0" xfId="2" applyNumberFormat="1" applyFont="1" applyFill="1">
      <alignment vertical="center"/>
    </xf>
    <xf numFmtId="41" fontId="3" fillId="3" borderId="10" xfId="1" applyNumberFormat="1" applyFont="1" applyFill="1" applyBorder="1" applyAlignment="1">
      <alignment vertical="center" wrapText="1"/>
    </xf>
    <xf numFmtId="0" fontId="2" fillId="0" borderId="31" xfId="1" applyNumberFormat="1" applyFont="1" applyBorder="1" applyAlignment="1">
      <alignment horizontal="center" vertical="center" wrapText="1"/>
    </xf>
    <xf numFmtId="0" fontId="2" fillId="2" borderId="27" xfId="1" applyNumberFormat="1" applyFont="1" applyFill="1" applyBorder="1" applyAlignment="1">
      <alignment horizontal="center" vertical="center" wrapText="1"/>
    </xf>
    <xf numFmtId="0" fontId="2" fillId="2" borderId="28" xfId="1" applyNumberFormat="1" applyFont="1" applyFill="1" applyBorder="1" applyAlignment="1">
      <alignment horizontal="center" vertical="center" wrapText="1"/>
    </xf>
    <xf numFmtId="0" fontId="2" fillId="2" borderId="29" xfId="1" applyNumberFormat="1" applyFont="1" applyFill="1" applyBorder="1" applyAlignment="1">
      <alignment horizontal="center" vertical="center" wrapText="1"/>
    </xf>
    <xf numFmtId="0" fontId="2" fillId="3" borderId="32" xfId="1" applyNumberFormat="1" applyFont="1" applyFill="1" applyBorder="1" applyAlignment="1">
      <alignment horizontal="center" vertical="center" wrapText="1"/>
    </xf>
    <xf numFmtId="0" fontId="2" fillId="3" borderId="33" xfId="1" applyNumberFormat="1" applyFont="1" applyFill="1" applyBorder="1" applyAlignment="1">
      <alignment horizontal="center" vertical="center" wrapText="1"/>
    </xf>
    <xf numFmtId="0" fontId="2" fillId="3" borderId="34" xfId="1" applyNumberFormat="1" applyFont="1" applyFill="1" applyBorder="1" applyAlignment="1">
      <alignment horizontal="center" vertical="center" wrapText="1"/>
    </xf>
    <xf numFmtId="0" fontId="2" fillId="0" borderId="30" xfId="1" quotePrefix="1" applyNumberFormat="1" applyFont="1" applyBorder="1" applyAlignment="1">
      <alignment horizontal="center" vertical="center" wrapText="1"/>
    </xf>
    <xf numFmtId="0" fontId="2" fillId="0" borderId="24" xfId="1" applyNumberFormat="1" applyFont="1" applyBorder="1" applyAlignment="1">
      <alignment horizontal="center" vertical="center" wrapText="1"/>
    </xf>
    <xf numFmtId="0" fontId="2" fillId="0" borderId="25" xfId="1" applyNumberFormat="1" applyFont="1" applyBorder="1" applyAlignment="1">
      <alignment horizontal="center" vertical="center" wrapText="1"/>
    </xf>
    <xf numFmtId="0" fontId="2" fillId="0" borderId="31" xfId="1" applyNumberFormat="1" applyFont="1" applyBorder="1" applyAlignment="1">
      <alignment horizontal="center" vertical="center" wrapText="1"/>
    </xf>
    <xf numFmtId="0" fontId="2" fillId="0" borderId="26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24" xfId="1" quotePrefix="1" applyNumberFormat="1" applyFont="1" applyBorder="1" applyAlignment="1">
      <alignment horizontal="center" vertical="center" wrapText="1"/>
    </xf>
    <xf numFmtId="0" fontId="9" fillId="0" borderId="0" xfId="1" applyNumberFormat="1" applyFont="1" applyAlignment="1">
      <alignment horizontal="center" vertical="center"/>
    </xf>
    <xf numFmtId="0" fontId="4" fillId="0" borderId="0" xfId="1" applyNumberFormat="1" applyFont="1" applyBorder="1" applyAlignment="1">
      <alignment horizontal="left" vertical="center" wrapText="1"/>
    </xf>
    <xf numFmtId="0" fontId="1" fillId="0" borderId="0" xfId="1" applyNumberFormat="1" applyFont="1" applyBorder="1" applyAlignment="1">
      <alignment horizontal="right" vertical="center"/>
    </xf>
    <xf numFmtId="0" fontId="6" fillId="5" borderId="14" xfId="1" applyNumberFormat="1" applyFont="1" applyFill="1" applyBorder="1" applyAlignment="1">
      <alignment horizontal="center" vertical="center" wrapText="1"/>
    </xf>
    <xf numFmtId="0" fontId="6" fillId="5" borderId="15" xfId="1" applyNumberFormat="1" applyFont="1" applyFill="1" applyBorder="1" applyAlignment="1">
      <alignment horizontal="center" vertical="center" wrapText="1"/>
    </xf>
    <xf numFmtId="0" fontId="6" fillId="5" borderId="16" xfId="1" applyNumberFormat="1" applyFont="1" applyFill="1" applyBorder="1" applyAlignment="1">
      <alignment horizontal="center" vertical="center" wrapText="1"/>
    </xf>
    <xf numFmtId="0" fontId="6" fillId="5" borderId="17" xfId="1" applyNumberFormat="1" applyFont="1" applyFill="1" applyBorder="1" applyAlignment="1">
      <alignment horizontal="center" vertical="center" wrapText="1"/>
    </xf>
    <xf numFmtId="0" fontId="6" fillId="5" borderId="18" xfId="1" applyNumberFormat="1" applyFont="1" applyFill="1" applyBorder="1" applyAlignment="1">
      <alignment horizontal="center" vertical="center" wrapText="1"/>
    </xf>
    <xf numFmtId="0" fontId="6" fillId="0" borderId="18" xfId="1" applyNumberFormat="1" applyFont="1" applyBorder="1" applyAlignment="1">
      <alignment horizontal="center" vertical="center" wrapText="1"/>
    </xf>
    <xf numFmtId="0" fontId="6" fillId="5" borderId="19" xfId="1" applyNumberFormat="1" applyFont="1" applyFill="1" applyBorder="1" applyAlignment="1">
      <alignment horizontal="center" vertical="center" wrapText="1"/>
    </xf>
    <xf numFmtId="0" fontId="6" fillId="0" borderId="20" xfId="1" applyNumberFormat="1" applyFont="1" applyBorder="1" applyAlignment="1">
      <alignment horizontal="center" vertical="center" wrapText="1"/>
    </xf>
    <xf numFmtId="0" fontId="6" fillId="5" borderId="21" xfId="1" applyNumberFormat="1" applyFont="1" applyFill="1" applyBorder="1" applyAlignment="1">
      <alignment horizontal="center" vertical="center" wrapText="1"/>
    </xf>
    <xf numFmtId="0" fontId="6" fillId="5" borderId="22" xfId="1" applyNumberFormat="1" applyFont="1" applyFill="1" applyBorder="1" applyAlignment="1">
      <alignment horizontal="center" vertical="center" wrapText="1"/>
    </xf>
    <xf numFmtId="0" fontId="6" fillId="5" borderId="23" xfId="1" applyNumberFormat="1" applyFont="1" applyFill="1" applyBorder="1" applyAlignment="1">
      <alignment horizontal="center" vertical="center" wrapText="1"/>
    </xf>
    <xf numFmtId="0" fontId="2" fillId="0" borderId="13" xfId="1" applyNumberFormat="1" applyFont="1" applyBorder="1" applyAlignment="1">
      <alignment horizontal="center" vertical="center" wrapText="1"/>
    </xf>
    <xf numFmtId="0" fontId="2" fillId="0" borderId="7" xfId="1" applyNumberFormat="1" applyFont="1" applyBorder="1" applyAlignment="1">
      <alignment horizontal="center" vertical="center" wrapText="1"/>
    </xf>
    <xf numFmtId="0" fontId="2" fillId="3" borderId="38" xfId="1" applyNumberFormat="1" applyFont="1" applyFill="1" applyBorder="1" applyAlignment="1">
      <alignment horizontal="center" vertical="center" wrapText="1"/>
    </xf>
    <xf numFmtId="0" fontId="2" fillId="3" borderId="9" xfId="1" applyNumberFormat="1" applyFont="1" applyFill="1" applyBorder="1" applyAlignment="1">
      <alignment horizontal="center"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0" fontId="2" fillId="0" borderId="13" xfId="1" quotePrefix="1" applyNumberFormat="1" applyFont="1" applyBorder="1" applyAlignment="1">
      <alignment horizontal="center" vertical="center" wrapText="1"/>
    </xf>
    <xf numFmtId="0" fontId="2" fillId="0" borderId="39" xfId="1" quotePrefix="1" applyNumberFormat="1" applyFont="1" applyBorder="1" applyAlignment="1">
      <alignment horizontal="center" vertical="center" wrapText="1"/>
    </xf>
    <xf numFmtId="0" fontId="2" fillId="0" borderId="11" xfId="1" applyNumberFormat="1" applyFont="1" applyBorder="1" applyAlignment="1">
      <alignment horizontal="center" vertical="center" wrapText="1"/>
    </xf>
    <xf numFmtId="0" fontId="6" fillId="4" borderId="13" xfId="1" quotePrefix="1" applyNumberFormat="1" applyFont="1" applyFill="1" applyBorder="1" applyAlignment="1">
      <alignment horizontal="center" vertical="center" wrapText="1"/>
    </xf>
    <xf numFmtId="0" fontId="2" fillId="4" borderId="13" xfId="1" applyNumberFormat="1" applyFont="1" applyFill="1" applyBorder="1" applyAlignment="1">
      <alignment horizontal="center" vertical="center" wrapText="1"/>
    </xf>
    <xf numFmtId="0" fontId="2" fillId="4" borderId="38" xfId="1" applyNumberFormat="1" applyFont="1" applyFill="1" applyBorder="1" applyAlignment="1">
      <alignment horizontal="center" vertical="center" wrapText="1"/>
    </xf>
    <xf numFmtId="0" fontId="6" fillId="4" borderId="7" xfId="1" applyNumberFormat="1" applyFont="1" applyFill="1" applyBorder="1" applyAlignment="1">
      <alignment horizontal="center" vertical="center" wrapText="1"/>
    </xf>
    <xf numFmtId="0" fontId="2" fillId="4" borderId="7" xfId="1" applyNumberFormat="1" applyFont="1" applyFill="1" applyBorder="1" applyAlignment="1">
      <alignment horizontal="center" vertical="center" wrapText="1"/>
    </xf>
    <xf numFmtId="0" fontId="2" fillId="4" borderId="9" xfId="1" applyNumberFormat="1" applyFont="1" applyFill="1" applyBorder="1" applyAlignment="1">
      <alignment horizontal="center" vertical="center" wrapText="1"/>
    </xf>
    <xf numFmtId="0" fontId="2" fillId="2" borderId="9" xfId="1" applyNumberFormat="1" applyFont="1" applyFill="1" applyBorder="1" applyAlignment="1">
      <alignment horizontal="center" vertical="center" wrapText="1"/>
    </xf>
    <xf numFmtId="0" fontId="6" fillId="3" borderId="35" xfId="1" applyNumberFormat="1" applyFont="1" applyFill="1" applyBorder="1" applyAlignment="1">
      <alignment horizontal="center" vertical="center" wrapText="1"/>
    </xf>
    <xf numFmtId="0" fontId="6" fillId="3" borderId="36" xfId="1" applyNumberFormat="1" applyFont="1" applyFill="1" applyBorder="1" applyAlignment="1">
      <alignment horizontal="center" vertical="center" wrapText="1"/>
    </xf>
    <xf numFmtId="0" fontId="6" fillId="3" borderId="7" xfId="1" applyNumberFormat="1" applyFont="1" applyFill="1" applyBorder="1" applyAlignment="1">
      <alignment horizontal="center" vertical="center" wrapText="1"/>
    </xf>
    <xf numFmtId="41" fontId="6" fillId="3" borderId="36" xfId="2" applyNumberFormat="1" applyFont="1" applyFill="1" applyBorder="1" applyAlignment="1">
      <alignment horizontal="center" vertical="center" wrapText="1"/>
    </xf>
    <xf numFmtId="41" fontId="6" fillId="3" borderId="7" xfId="2" applyNumberFormat="1" applyFont="1" applyFill="1" applyBorder="1" applyAlignment="1">
      <alignment horizontal="center" vertical="center" wrapText="1"/>
    </xf>
    <xf numFmtId="0" fontId="6" fillId="3" borderId="37" xfId="1" applyNumberFormat="1" applyFont="1" applyFill="1" applyBorder="1" applyAlignment="1">
      <alignment horizontal="center" vertical="center" wrapText="1"/>
    </xf>
    <xf numFmtId="0" fontId="6" fillId="3" borderId="8" xfId="1" applyNumberFormat="1" applyFont="1" applyFill="1" applyBorder="1" applyAlignment="1">
      <alignment horizontal="center" vertical="center" wrapText="1"/>
    </xf>
    <xf numFmtId="0" fontId="6" fillId="3" borderId="13" xfId="1" applyNumberFormat="1" applyFont="1" applyFill="1" applyBorder="1" applyAlignment="1">
      <alignment horizontal="center" vertical="center" wrapText="1"/>
    </xf>
  </cellXfs>
  <cellStyles count="7">
    <cellStyle name="쉼표 [0] 2" xfId="2"/>
    <cellStyle name="쉼표 [0] 2 2" xfId="3"/>
    <cellStyle name="쉼표 [0] 3" xfId="4"/>
    <cellStyle name="표준" xfId="0" builtinId="0"/>
    <cellStyle name="표준 2" xfId="1"/>
    <cellStyle name="표준 2 2" xfId="5"/>
    <cellStyle name="표준 2_2011안심종합결산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3"/>
  <sheetViews>
    <sheetView tabSelected="1" view="pageBreakPreview" zoomScaleNormal="100" zoomScaleSheetLayoutView="100" workbookViewId="0">
      <selection activeCell="P12" sqref="P12"/>
    </sheetView>
  </sheetViews>
  <sheetFormatPr defaultColWidth="9" defaultRowHeight="17.25" x14ac:dyDescent="0.3"/>
  <cols>
    <col min="1" max="1" width="3.75" style="17" customWidth="1"/>
    <col min="2" max="2" width="11.75" style="18" customWidth="1"/>
    <col min="3" max="3" width="3.75" style="18" customWidth="1"/>
    <col min="4" max="4" width="11.75" style="19" customWidth="1"/>
    <col min="5" max="5" width="3.75" style="19" customWidth="1"/>
    <col min="6" max="6" width="11.75" style="19" customWidth="1"/>
    <col min="7" max="7" width="12" style="20" customWidth="1"/>
    <col min="8" max="9" width="12" style="1" customWidth="1"/>
    <col min="10" max="10" width="8.5" style="1" customWidth="1"/>
    <col min="11" max="16384" width="9" style="1"/>
  </cols>
  <sheetData>
    <row r="1" spans="1:10" ht="45" customHeight="1" x14ac:dyDescent="0.3">
      <c r="A1" s="77" t="s">
        <v>72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s="3" customFormat="1" ht="24" customHeight="1" x14ac:dyDescent="0.3">
      <c r="A2" s="78" t="s">
        <v>0</v>
      </c>
      <c r="B2" s="78"/>
      <c r="C2" s="2"/>
      <c r="D2" s="2"/>
      <c r="E2" s="2"/>
      <c r="F2" s="79" t="s">
        <v>70</v>
      </c>
      <c r="G2" s="79"/>
      <c r="H2" s="79"/>
      <c r="I2" s="79"/>
      <c r="J2" s="79"/>
    </row>
    <row r="3" spans="1:10" ht="30" customHeight="1" x14ac:dyDescent="0.3">
      <c r="A3" s="80" t="s">
        <v>2</v>
      </c>
      <c r="B3" s="81"/>
      <c r="C3" s="81"/>
      <c r="D3" s="81"/>
      <c r="E3" s="81"/>
      <c r="F3" s="82"/>
      <c r="G3" s="83" t="s">
        <v>9</v>
      </c>
      <c r="H3" s="83" t="s">
        <v>8</v>
      </c>
      <c r="I3" s="83" t="s">
        <v>5</v>
      </c>
      <c r="J3" s="86" t="s">
        <v>4</v>
      </c>
    </row>
    <row r="4" spans="1:10" ht="30" customHeight="1" x14ac:dyDescent="0.3">
      <c r="A4" s="88" t="s">
        <v>6</v>
      </c>
      <c r="B4" s="89"/>
      <c r="C4" s="90" t="s">
        <v>1</v>
      </c>
      <c r="D4" s="89"/>
      <c r="E4" s="90" t="s">
        <v>12</v>
      </c>
      <c r="F4" s="89"/>
      <c r="G4" s="84"/>
      <c r="H4" s="84"/>
      <c r="I4" s="85"/>
      <c r="J4" s="87"/>
    </row>
    <row r="5" spans="1:10" ht="36.75" customHeight="1" x14ac:dyDescent="0.3">
      <c r="A5" s="76" t="s">
        <v>13</v>
      </c>
      <c r="B5" s="74" t="s">
        <v>66</v>
      </c>
      <c r="C5" s="4">
        <v>41</v>
      </c>
      <c r="D5" s="4" t="s">
        <v>66</v>
      </c>
      <c r="E5" s="4">
        <v>412</v>
      </c>
      <c r="F5" s="4" t="s">
        <v>65</v>
      </c>
      <c r="G5" s="5">
        <v>0</v>
      </c>
      <c r="H5" s="5"/>
      <c r="I5" s="5">
        <v>0</v>
      </c>
      <c r="J5" s="6"/>
    </row>
    <row r="6" spans="1:10" ht="36.75" customHeight="1" x14ac:dyDescent="0.3">
      <c r="A6" s="72"/>
      <c r="B6" s="75"/>
      <c r="C6" s="64" t="s">
        <v>3</v>
      </c>
      <c r="D6" s="65"/>
      <c r="E6" s="65"/>
      <c r="F6" s="66"/>
      <c r="G6" s="7">
        <f>G5</f>
        <v>0</v>
      </c>
      <c r="H6" s="7">
        <f>H5</f>
        <v>0</v>
      </c>
      <c r="I6" s="7">
        <f>I5</f>
        <v>0</v>
      </c>
      <c r="J6" s="8"/>
    </row>
    <row r="7" spans="1:10" ht="36.75" customHeight="1" x14ac:dyDescent="0.3">
      <c r="A7" s="70" t="s">
        <v>7</v>
      </c>
      <c r="B7" s="73" t="s">
        <v>64</v>
      </c>
      <c r="C7" s="9">
        <v>51</v>
      </c>
      <c r="D7" s="9" t="s">
        <v>64</v>
      </c>
      <c r="E7" s="9">
        <v>512</v>
      </c>
      <c r="F7" s="9" t="s">
        <v>69</v>
      </c>
      <c r="G7" s="10">
        <v>1160000</v>
      </c>
      <c r="H7" s="10">
        <v>1160000</v>
      </c>
      <c r="I7" s="11">
        <f>H7-G7</f>
        <v>0</v>
      </c>
      <c r="J7" s="12"/>
    </row>
    <row r="8" spans="1:10" ht="36.75" customHeight="1" x14ac:dyDescent="0.3">
      <c r="A8" s="72"/>
      <c r="B8" s="75"/>
      <c r="C8" s="64" t="s">
        <v>3</v>
      </c>
      <c r="D8" s="65"/>
      <c r="E8" s="65"/>
      <c r="F8" s="66"/>
      <c r="G8" s="7">
        <f>G7</f>
        <v>1160000</v>
      </c>
      <c r="H8" s="7">
        <f>H7</f>
        <v>1160000</v>
      </c>
      <c r="I8" s="13">
        <f>H8-G8</f>
        <v>0</v>
      </c>
      <c r="J8" s="8"/>
    </row>
    <row r="9" spans="1:10" ht="36.75" customHeight="1" x14ac:dyDescent="0.3">
      <c r="A9" s="70" t="s">
        <v>14</v>
      </c>
      <c r="B9" s="73" t="s">
        <v>20</v>
      </c>
      <c r="C9" s="73">
        <v>61</v>
      </c>
      <c r="D9" s="73" t="s">
        <v>20</v>
      </c>
      <c r="E9" s="9">
        <v>611</v>
      </c>
      <c r="F9" s="9" t="s">
        <v>62</v>
      </c>
      <c r="G9" s="10">
        <v>0</v>
      </c>
      <c r="H9" s="10">
        <v>0</v>
      </c>
      <c r="I9" s="11">
        <f t="shared" ref="I9:I20" si="0">H9-G9</f>
        <v>0</v>
      </c>
      <c r="J9" s="12"/>
    </row>
    <row r="10" spans="1:10" ht="36.75" customHeight="1" x14ac:dyDescent="0.3">
      <c r="A10" s="71"/>
      <c r="B10" s="74"/>
      <c r="C10" s="75"/>
      <c r="D10" s="75"/>
      <c r="E10" s="9">
        <v>612</v>
      </c>
      <c r="F10" s="9" t="s">
        <v>63</v>
      </c>
      <c r="G10" s="10">
        <v>0</v>
      </c>
      <c r="H10" s="10">
        <v>0</v>
      </c>
      <c r="I10" s="11">
        <f t="shared" si="0"/>
        <v>0</v>
      </c>
      <c r="J10" s="12"/>
    </row>
    <row r="11" spans="1:10" ht="36.75" customHeight="1" x14ac:dyDescent="0.3">
      <c r="A11" s="72"/>
      <c r="B11" s="75"/>
      <c r="C11" s="64" t="s">
        <v>3</v>
      </c>
      <c r="D11" s="65"/>
      <c r="E11" s="65"/>
      <c r="F11" s="66"/>
      <c r="G11" s="7">
        <v>0</v>
      </c>
      <c r="H11" s="7">
        <f>SUM(H9:H10)</f>
        <v>0</v>
      </c>
      <c r="I11" s="13">
        <f t="shared" si="0"/>
        <v>0</v>
      </c>
      <c r="J11" s="8"/>
    </row>
    <row r="12" spans="1:10" ht="36.75" customHeight="1" x14ac:dyDescent="0.3">
      <c r="A12" s="76" t="s">
        <v>10</v>
      </c>
      <c r="B12" s="74" t="s">
        <v>22</v>
      </c>
      <c r="C12" s="74">
        <v>71</v>
      </c>
      <c r="D12" s="74" t="s">
        <v>22</v>
      </c>
      <c r="E12" s="63">
        <v>711</v>
      </c>
      <c r="F12" s="9" t="s">
        <v>61</v>
      </c>
      <c r="G12" s="10">
        <v>94000000</v>
      </c>
      <c r="H12" s="10">
        <v>79000000</v>
      </c>
      <c r="I12" s="11">
        <f t="shared" si="0"/>
        <v>-15000000</v>
      </c>
      <c r="J12" s="12"/>
    </row>
    <row r="13" spans="1:10" ht="36.75" customHeight="1" x14ac:dyDescent="0.3">
      <c r="A13" s="71"/>
      <c r="B13" s="74"/>
      <c r="C13" s="75"/>
      <c r="D13" s="75"/>
      <c r="E13" s="9">
        <v>712</v>
      </c>
      <c r="F13" s="9" t="s">
        <v>60</v>
      </c>
      <c r="G13" s="10">
        <v>6637624</v>
      </c>
      <c r="H13" s="10">
        <v>6609800</v>
      </c>
      <c r="I13" s="11">
        <f t="shared" si="0"/>
        <v>-27824</v>
      </c>
      <c r="J13" s="12"/>
    </row>
    <row r="14" spans="1:10" ht="36.75" customHeight="1" x14ac:dyDescent="0.3">
      <c r="A14" s="72"/>
      <c r="B14" s="75"/>
      <c r="C14" s="64" t="s">
        <v>3</v>
      </c>
      <c r="D14" s="65"/>
      <c r="E14" s="65"/>
      <c r="F14" s="66"/>
      <c r="G14" s="7">
        <f>G12+G13</f>
        <v>100637624</v>
      </c>
      <c r="H14" s="7">
        <f>H12+H13</f>
        <v>85609800</v>
      </c>
      <c r="I14" s="13">
        <f t="shared" si="0"/>
        <v>-15027824</v>
      </c>
      <c r="J14" s="8"/>
    </row>
    <row r="15" spans="1:10" ht="36.75" customHeight="1" x14ac:dyDescent="0.3">
      <c r="A15" s="70" t="s">
        <v>18</v>
      </c>
      <c r="B15" s="73" t="s">
        <v>19</v>
      </c>
      <c r="C15" s="73">
        <v>81</v>
      </c>
      <c r="D15" s="73" t="s">
        <v>19</v>
      </c>
      <c r="E15" s="9">
        <v>811</v>
      </c>
      <c r="F15" s="9" t="s">
        <v>36</v>
      </c>
      <c r="G15" s="10">
        <v>71230796</v>
      </c>
      <c r="H15" s="10">
        <v>71256025</v>
      </c>
      <c r="I15" s="11">
        <f t="shared" si="0"/>
        <v>25229</v>
      </c>
      <c r="J15" s="12"/>
    </row>
    <row r="16" spans="1:10" ht="36.75" customHeight="1" x14ac:dyDescent="0.3">
      <c r="A16" s="71"/>
      <c r="B16" s="74"/>
      <c r="C16" s="75"/>
      <c r="D16" s="75"/>
      <c r="E16" s="9">
        <v>812</v>
      </c>
      <c r="F16" s="9" t="s">
        <v>73</v>
      </c>
      <c r="G16" s="10">
        <v>720425</v>
      </c>
      <c r="H16" s="10">
        <v>720425</v>
      </c>
      <c r="I16" s="11">
        <f t="shared" si="0"/>
        <v>0</v>
      </c>
      <c r="J16" s="12"/>
    </row>
    <row r="17" spans="1:10" ht="36.75" customHeight="1" x14ac:dyDescent="0.3">
      <c r="A17" s="72"/>
      <c r="B17" s="75"/>
      <c r="C17" s="64" t="s">
        <v>3</v>
      </c>
      <c r="D17" s="65"/>
      <c r="E17" s="65"/>
      <c r="F17" s="66"/>
      <c r="G17" s="7">
        <f>G15+G16</f>
        <v>71951221</v>
      </c>
      <c r="H17" s="7">
        <f>H15+H16</f>
        <v>71976450</v>
      </c>
      <c r="I17" s="13">
        <f t="shared" si="0"/>
        <v>25229</v>
      </c>
      <c r="J17" s="8"/>
    </row>
    <row r="18" spans="1:10" ht="36.75" customHeight="1" x14ac:dyDescent="0.3">
      <c r="A18" s="70" t="s">
        <v>23</v>
      </c>
      <c r="B18" s="73" t="s">
        <v>21</v>
      </c>
      <c r="C18" s="73">
        <v>91</v>
      </c>
      <c r="D18" s="73" t="s">
        <v>21</v>
      </c>
      <c r="E18" s="9">
        <v>911</v>
      </c>
      <c r="F18" s="9" t="s">
        <v>68</v>
      </c>
      <c r="G18" s="10">
        <v>1059</v>
      </c>
      <c r="H18" s="10">
        <v>997</v>
      </c>
      <c r="I18" s="11">
        <f t="shared" si="0"/>
        <v>-62</v>
      </c>
      <c r="J18" s="12"/>
    </row>
    <row r="19" spans="1:10" ht="36.75" customHeight="1" x14ac:dyDescent="0.3">
      <c r="A19" s="71"/>
      <c r="B19" s="74"/>
      <c r="C19" s="75"/>
      <c r="D19" s="75"/>
      <c r="E19" s="9">
        <v>912</v>
      </c>
      <c r="F19" s="9" t="s">
        <v>59</v>
      </c>
      <c r="G19" s="10"/>
      <c r="H19" s="10">
        <v>0</v>
      </c>
      <c r="I19" s="11">
        <f t="shared" si="0"/>
        <v>0</v>
      </c>
      <c r="J19" s="12"/>
    </row>
    <row r="20" spans="1:10" ht="36.75" customHeight="1" x14ac:dyDescent="0.3">
      <c r="A20" s="72"/>
      <c r="B20" s="75"/>
      <c r="C20" s="64" t="s">
        <v>3</v>
      </c>
      <c r="D20" s="65"/>
      <c r="E20" s="65"/>
      <c r="F20" s="66"/>
      <c r="G20" s="7">
        <f>G18+G19</f>
        <v>1059</v>
      </c>
      <c r="H20" s="7">
        <f>SUM(H18:H19)</f>
        <v>997</v>
      </c>
      <c r="I20" s="13">
        <f t="shared" si="0"/>
        <v>-62</v>
      </c>
      <c r="J20" s="8"/>
    </row>
    <row r="21" spans="1:10" ht="36.75" customHeight="1" x14ac:dyDescent="0.3">
      <c r="A21" s="67" t="s">
        <v>58</v>
      </c>
      <c r="B21" s="68"/>
      <c r="C21" s="68"/>
      <c r="D21" s="68"/>
      <c r="E21" s="68"/>
      <c r="F21" s="69"/>
      <c r="G21" s="14">
        <f>G20+G17+G14+G11+G8+G6</f>
        <v>173749904</v>
      </c>
      <c r="H21" s="14">
        <f>H20+H17+H14+H11+H8+H6</f>
        <v>158747247</v>
      </c>
      <c r="I21" s="15">
        <f>H21-G21</f>
        <v>-15002657</v>
      </c>
      <c r="J21" s="16"/>
    </row>
    <row r="23" spans="1:10" ht="17.25" customHeight="1" x14ac:dyDescent="0.3"/>
  </sheetData>
  <mergeCells count="38"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  <mergeCell ref="A5:A6"/>
    <mergeCell ref="B5:B6"/>
    <mergeCell ref="C6:F6"/>
    <mergeCell ref="A7:A8"/>
    <mergeCell ref="B7:B8"/>
    <mergeCell ref="C8:F8"/>
    <mergeCell ref="A9:A11"/>
    <mergeCell ref="B9:B11"/>
    <mergeCell ref="C9:C10"/>
    <mergeCell ref="D9:D10"/>
    <mergeCell ref="C11:F11"/>
    <mergeCell ref="C20:F20"/>
    <mergeCell ref="A21:F21"/>
    <mergeCell ref="C14:F14"/>
    <mergeCell ref="A15:A17"/>
    <mergeCell ref="B15:B17"/>
    <mergeCell ref="C15:C16"/>
    <mergeCell ref="D15:D16"/>
    <mergeCell ref="C17:F17"/>
    <mergeCell ref="A12:A14"/>
    <mergeCell ref="B12:B14"/>
    <mergeCell ref="C12:C13"/>
    <mergeCell ref="D12:D13"/>
    <mergeCell ref="A18:A20"/>
    <mergeCell ref="B18:B20"/>
    <mergeCell ref="C18:C19"/>
    <mergeCell ref="D18:D19"/>
  </mergeCells>
  <phoneticPr fontId="11" type="noConversion"/>
  <printOptions horizontalCentered="1"/>
  <pageMargins left="0.19680555164813995" right="0.19680555164813995" top="0.6691666841506958" bottom="0.35430556535720825" header="0.31486111879348755" footer="0.31486111879348755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1"/>
  <sheetViews>
    <sheetView view="pageBreakPreview" zoomScaleNormal="100" zoomScaleSheetLayoutView="100" workbookViewId="0">
      <selection activeCell="L43" sqref="L43"/>
    </sheetView>
  </sheetViews>
  <sheetFormatPr defaultColWidth="9" defaultRowHeight="18" x14ac:dyDescent="0.3"/>
  <cols>
    <col min="1" max="1" width="3.75" style="58" customWidth="1"/>
    <col min="2" max="2" width="11.75" style="58" customWidth="1"/>
    <col min="3" max="3" width="3.75" style="58" customWidth="1"/>
    <col min="4" max="4" width="11.75" style="59" customWidth="1"/>
    <col min="5" max="5" width="3.75" style="59" customWidth="1"/>
    <col min="6" max="6" width="11.75" style="59" customWidth="1"/>
    <col min="7" max="8" width="12" style="60" customWidth="1"/>
    <col min="9" max="9" width="12" style="61" customWidth="1"/>
    <col min="10" max="10" width="10.625" style="60" customWidth="1"/>
    <col min="11" max="11" width="12.25" style="22" customWidth="1"/>
    <col min="12" max="12" width="12" style="23" customWidth="1"/>
    <col min="13" max="13" width="13.125" style="24" customWidth="1"/>
    <col min="14" max="16384" width="9" style="24"/>
  </cols>
  <sheetData>
    <row r="1" spans="1:12" s="1" customFormat="1" ht="45" customHeight="1" x14ac:dyDescent="0.3">
      <c r="A1" s="77" t="s">
        <v>72</v>
      </c>
      <c r="B1" s="77"/>
      <c r="C1" s="77"/>
      <c r="D1" s="77"/>
      <c r="E1" s="77"/>
      <c r="F1" s="77"/>
      <c r="G1" s="77"/>
      <c r="H1" s="77"/>
      <c r="I1" s="77"/>
      <c r="J1" s="77"/>
    </row>
    <row r="2" spans="1:12" s="3" customFormat="1" ht="23.25" customHeight="1" x14ac:dyDescent="0.3">
      <c r="A2" s="78" t="s">
        <v>57</v>
      </c>
      <c r="B2" s="78"/>
      <c r="C2" s="21"/>
      <c r="D2" s="21"/>
      <c r="E2" s="21"/>
      <c r="F2" s="79" t="s">
        <v>70</v>
      </c>
      <c r="G2" s="79"/>
      <c r="H2" s="79"/>
      <c r="I2" s="79"/>
      <c r="J2" s="79"/>
    </row>
    <row r="3" spans="1:12" ht="27" customHeight="1" x14ac:dyDescent="0.3">
      <c r="A3" s="106" t="s">
        <v>2</v>
      </c>
      <c r="B3" s="107"/>
      <c r="C3" s="107"/>
      <c r="D3" s="107"/>
      <c r="E3" s="107"/>
      <c r="F3" s="107"/>
      <c r="G3" s="107" t="s">
        <v>9</v>
      </c>
      <c r="H3" s="107" t="s">
        <v>8</v>
      </c>
      <c r="I3" s="109" t="s">
        <v>5</v>
      </c>
      <c r="J3" s="111" t="s">
        <v>4</v>
      </c>
    </row>
    <row r="4" spans="1:12" s="27" customFormat="1" ht="27" customHeight="1" x14ac:dyDescent="0.3">
      <c r="A4" s="113" t="s">
        <v>6</v>
      </c>
      <c r="B4" s="108"/>
      <c r="C4" s="108" t="s">
        <v>1</v>
      </c>
      <c r="D4" s="108"/>
      <c r="E4" s="108" t="s">
        <v>12</v>
      </c>
      <c r="F4" s="108"/>
      <c r="G4" s="108"/>
      <c r="H4" s="108"/>
      <c r="I4" s="110"/>
      <c r="J4" s="112"/>
      <c r="K4" s="25"/>
      <c r="L4" s="26"/>
    </row>
    <row r="5" spans="1:12" s="27" customFormat="1" ht="33" customHeight="1" x14ac:dyDescent="0.3">
      <c r="A5" s="99" t="s">
        <v>16</v>
      </c>
      <c r="B5" s="102" t="s">
        <v>26</v>
      </c>
      <c r="C5" s="102">
        <v>11</v>
      </c>
      <c r="D5" s="102" t="s">
        <v>25</v>
      </c>
      <c r="E5" s="28">
        <v>111</v>
      </c>
      <c r="F5" s="29" t="s">
        <v>27</v>
      </c>
      <c r="G5" s="30"/>
      <c r="H5" s="31"/>
      <c r="I5" s="32">
        <f t="shared" ref="I5:I41" si="0">H5-G5</f>
        <v>0</v>
      </c>
      <c r="J5" s="33"/>
      <c r="K5" s="25"/>
      <c r="L5" s="26"/>
    </row>
    <row r="6" spans="1:12" s="27" customFormat="1" ht="33" customHeight="1" x14ac:dyDescent="0.3">
      <c r="A6" s="100"/>
      <c r="B6" s="103"/>
      <c r="C6" s="103"/>
      <c r="D6" s="103"/>
      <c r="E6" s="29">
        <v>112</v>
      </c>
      <c r="F6" s="29" t="s">
        <v>24</v>
      </c>
      <c r="G6" s="30"/>
      <c r="H6" s="31"/>
      <c r="I6" s="32">
        <f t="shared" si="0"/>
        <v>0</v>
      </c>
      <c r="J6" s="33"/>
      <c r="K6" s="25"/>
      <c r="L6" s="26"/>
    </row>
    <row r="7" spans="1:12" s="27" customFormat="1" ht="33" customHeight="1" x14ac:dyDescent="0.3">
      <c r="A7" s="100"/>
      <c r="B7" s="103"/>
      <c r="C7" s="103"/>
      <c r="D7" s="103"/>
      <c r="E7" s="29">
        <v>113</v>
      </c>
      <c r="F7" s="29" t="s">
        <v>53</v>
      </c>
      <c r="G7" s="30"/>
      <c r="H7" s="31"/>
      <c r="I7" s="32">
        <f t="shared" si="0"/>
        <v>0</v>
      </c>
      <c r="J7" s="33"/>
      <c r="K7" s="25"/>
      <c r="L7" s="26"/>
    </row>
    <row r="8" spans="1:12" s="27" customFormat="1" ht="33" customHeight="1" x14ac:dyDescent="0.3">
      <c r="A8" s="100"/>
      <c r="B8" s="103"/>
      <c r="C8" s="103"/>
      <c r="D8" s="103"/>
      <c r="E8" s="29">
        <v>114</v>
      </c>
      <c r="F8" s="29" t="s">
        <v>29</v>
      </c>
      <c r="G8" s="30"/>
      <c r="H8" s="31"/>
      <c r="I8" s="32">
        <f t="shared" si="0"/>
        <v>0</v>
      </c>
      <c r="J8" s="33"/>
      <c r="K8" s="25"/>
      <c r="L8" s="26"/>
    </row>
    <row r="9" spans="1:12" s="27" customFormat="1" ht="33" customHeight="1" x14ac:dyDescent="0.3">
      <c r="A9" s="100"/>
      <c r="B9" s="103"/>
      <c r="C9" s="103"/>
      <c r="D9" s="103"/>
      <c r="E9" s="29">
        <v>115</v>
      </c>
      <c r="F9" s="29" t="s">
        <v>67</v>
      </c>
      <c r="G9" s="30"/>
      <c r="H9" s="31"/>
      <c r="I9" s="32">
        <f t="shared" si="0"/>
        <v>0</v>
      </c>
      <c r="J9" s="33"/>
      <c r="K9" s="25"/>
      <c r="L9" s="26"/>
    </row>
    <row r="10" spans="1:12" s="27" customFormat="1" ht="33" customHeight="1" x14ac:dyDescent="0.3">
      <c r="A10" s="100"/>
      <c r="B10" s="103"/>
      <c r="C10" s="103"/>
      <c r="D10" s="103"/>
      <c r="E10" s="29">
        <v>116</v>
      </c>
      <c r="F10" s="29" t="s">
        <v>71</v>
      </c>
      <c r="G10" s="30"/>
      <c r="H10" s="31"/>
      <c r="I10" s="32">
        <f t="shared" si="0"/>
        <v>0</v>
      </c>
      <c r="J10" s="33"/>
      <c r="K10" s="25"/>
      <c r="L10" s="26"/>
    </row>
    <row r="11" spans="1:12" s="27" customFormat="1" ht="33" customHeight="1" x14ac:dyDescent="0.3">
      <c r="A11" s="100"/>
      <c r="B11" s="103"/>
      <c r="C11" s="103"/>
      <c r="D11" s="103"/>
      <c r="E11" s="29">
        <v>117</v>
      </c>
      <c r="F11" s="29" t="s">
        <v>56</v>
      </c>
      <c r="G11" s="30"/>
      <c r="H11" s="31"/>
      <c r="I11" s="32">
        <f t="shared" si="0"/>
        <v>0</v>
      </c>
      <c r="J11" s="33"/>
      <c r="K11" s="25"/>
      <c r="L11" s="26"/>
    </row>
    <row r="12" spans="1:12" s="27" customFormat="1" ht="33" customHeight="1" x14ac:dyDescent="0.3">
      <c r="A12" s="100"/>
      <c r="B12" s="103"/>
      <c r="C12" s="103"/>
      <c r="D12" s="103"/>
      <c r="E12" s="103" t="s">
        <v>15</v>
      </c>
      <c r="F12" s="103"/>
      <c r="G12" s="30"/>
      <c r="H12" s="31"/>
      <c r="I12" s="32">
        <f t="shared" si="0"/>
        <v>0</v>
      </c>
      <c r="J12" s="33"/>
      <c r="K12" s="25"/>
      <c r="L12" s="26"/>
    </row>
    <row r="13" spans="1:12" s="27" customFormat="1" ht="33" customHeight="1" x14ac:dyDescent="0.3">
      <c r="A13" s="100"/>
      <c r="B13" s="103"/>
      <c r="C13" s="103">
        <v>12</v>
      </c>
      <c r="D13" s="103" t="s">
        <v>55</v>
      </c>
      <c r="E13" s="29">
        <v>121</v>
      </c>
      <c r="F13" s="29" t="s">
        <v>54</v>
      </c>
      <c r="G13" s="30"/>
      <c r="H13" s="31"/>
      <c r="I13" s="32">
        <f t="shared" si="0"/>
        <v>0</v>
      </c>
      <c r="J13" s="33"/>
      <c r="K13" s="25"/>
      <c r="L13" s="26"/>
    </row>
    <row r="14" spans="1:12" s="27" customFormat="1" ht="33" customHeight="1" x14ac:dyDescent="0.3">
      <c r="A14" s="100"/>
      <c r="B14" s="103"/>
      <c r="C14" s="103"/>
      <c r="D14" s="103"/>
      <c r="E14" s="29">
        <v>122</v>
      </c>
      <c r="F14" s="29" t="s">
        <v>49</v>
      </c>
      <c r="G14" s="30"/>
      <c r="H14" s="31"/>
      <c r="I14" s="32">
        <f t="shared" si="0"/>
        <v>0</v>
      </c>
      <c r="J14" s="33"/>
      <c r="K14" s="25"/>
      <c r="L14" s="26"/>
    </row>
    <row r="15" spans="1:12" s="27" customFormat="1" ht="33" customHeight="1" x14ac:dyDescent="0.3">
      <c r="A15" s="100"/>
      <c r="B15" s="103"/>
      <c r="C15" s="103"/>
      <c r="D15" s="103"/>
      <c r="E15" s="29">
        <v>123</v>
      </c>
      <c r="F15" s="29" t="s">
        <v>17</v>
      </c>
      <c r="G15" s="30"/>
      <c r="H15" s="31"/>
      <c r="I15" s="32">
        <f t="shared" si="0"/>
        <v>0</v>
      </c>
      <c r="J15" s="33"/>
      <c r="K15" s="25"/>
      <c r="L15" s="26"/>
    </row>
    <row r="16" spans="1:12" s="27" customFormat="1" ht="33" customHeight="1" x14ac:dyDescent="0.3">
      <c r="A16" s="100"/>
      <c r="B16" s="103"/>
      <c r="C16" s="103"/>
      <c r="D16" s="103"/>
      <c r="E16" s="103" t="s">
        <v>15</v>
      </c>
      <c r="F16" s="103"/>
      <c r="G16" s="30"/>
      <c r="H16" s="31"/>
      <c r="I16" s="32">
        <f t="shared" si="0"/>
        <v>0</v>
      </c>
      <c r="J16" s="33"/>
      <c r="K16" s="25"/>
      <c r="L16" s="26"/>
    </row>
    <row r="17" spans="1:12" s="27" customFormat="1" ht="33" customHeight="1" x14ac:dyDescent="0.3">
      <c r="A17" s="100"/>
      <c r="B17" s="103"/>
      <c r="C17" s="103">
        <v>13</v>
      </c>
      <c r="D17" s="103" t="s">
        <v>28</v>
      </c>
      <c r="E17" s="29">
        <v>131</v>
      </c>
      <c r="F17" s="29" t="s">
        <v>11</v>
      </c>
      <c r="G17" s="30"/>
      <c r="H17" s="31"/>
      <c r="I17" s="32">
        <f t="shared" si="0"/>
        <v>0</v>
      </c>
      <c r="J17" s="33"/>
      <c r="K17" s="25"/>
      <c r="L17" s="26"/>
    </row>
    <row r="18" spans="1:12" s="27" customFormat="1" ht="33" customHeight="1" x14ac:dyDescent="0.3">
      <c r="A18" s="100"/>
      <c r="B18" s="103"/>
      <c r="C18" s="103"/>
      <c r="D18" s="103"/>
      <c r="E18" s="29">
        <v>132</v>
      </c>
      <c r="F18" s="29" t="s">
        <v>52</v>
      </c>
      <c r="G18" s="34">
        <v>600400</v>
      </c>
      <c r="H18" s="35">
        <v>300400</v>
      </c>
      <c r="I18" s="32">
        <f t="shared" si="0"/>
        <v>-300000</v>
      </c>
      <c r="J18" s="36"/>
      <c r="K18" s="25"/>
      <c r="L18" s="26"/>
    </row>
    <row r="19" spans="1:12" s="27" customFormat="1" ht="33" customHeight="1" x14ac:dyDescent="0.3">
      <c r="A19" s="100"/>
      <c r="B19" s="103"/>
      <c r="C19" s="103"/>
      <c r="D19" s="103"/>
      <c r="E19" s="29">
        <v>133</v>
      </c>
      <c r="F19" s="29" t="s">
        <v>51</v>
      </c>
      <c r="G19" s="30"/>
      <c r="H19" s="30"/>
      <c r="I19" s="32">
        <f t="shared" si="0"/>
        <v>0</v>
      </c>
      <c r="J19" s="36"/>
      <c r="K19" s="25"/>
      <c r="L19" s="26"/>
    </row>
    <row r="20" spans="1:12" s="27" customFormat="1" ht="33" customHeight="1" x14ac:dyDescent="0.3">
      <c r="A20" s="100"/>
      <c r="B20" s="103"/>
      <c r="C20" s="103"/>
      <c r="D20" s="103"/>
      <c r="E20" s="29">
        <v>134</v>
      </c>
      <c r="F20" s="29" t="s">
        <v>50</v>
      </c>
      <c r="G20" s="30">
        <v>663440</v>
      </c>
      <c r="H20" s="35">
        <v>663440</v>
      </c>
      <c r="I20" s="32">
        <f t="shared" si="0"/>
        <v>0</v>
      </c>
      <c r="J20" s="36"/>
      <c r="K20" s="25"/>
      <c r="L20" s="26"/>
    </row>
    <row r="21" spans="1:12" s="27" customFormat="1" ht="33" customHeight="1" x14ac:dyDescent="0.3">
      <c r="A21" s="100"/>
      <c r="B21" s="103"/>
      <c r="C21" s="103"/>
      <c r="D21" s="103"/>
      <c r="E21" s="29">
        <v>135</v>
      </c>
      <c r="F21" s="29" t="s">
        <v>33</v>
      </c>
      <c r="G21" s="30"/>
      <c r="H21" s="30"/>
      <c r="I21" s="32">
        <f t="shared" si="0"/>
        <v>0</v>
      </c>
      <c r="J21" s="36"/>
      <c r="K21" s="25"/>
      <c r="L21" s="26"/>
    </row>
    <row r="22" spans="1:12" s="27" customFormat="1" ht="33" customHeight="1" x14ac:dyDescent="0.3">
      <c r="A22" s="100"/>
      <c r="B22" s="103"/>
      <c r="C22" s="103"/>
      <c r="D22" s="103"/>
      <c r="E22" s="29">
        <v>136</v>
      </c>
      <c r="F22" s="29" t="s">
        <v>44</v>
      </c>
      <c r="G22" s="30"/>
      <c r="H22" s="30"/>
      <c r="I22" s="32">
        <f t="shared" si="0"/>
        <v>0</v>
      </c>
      <c r="J22" s="36"/>
      <c r="K22" s="25"/>
      <c r="L22" s="26"/>
    </row>
    <row r="23" spans="1:12" s="27" customFormat="1" ht="33" customHeight="1" x14ac:dyDescent="0.3">
      <c r="A23" s="100"/>
      <c r="B23" s="103"/>
      <c r="C23" s="103"/>
      <c r="D23" s="103"/>
      <c r="E23" s="103" t="s">
        <v>15</v>
      </c>
      <c r="F23" s="103"/>
      <c r="G23" s="34">
        <f>SUM(G17:G22)</f>
        <v>1263840</v>
      </c>
      <c r="H23" s="34">
        <f>SUM(H17:H22)</f>
        <v>963840</v>
      </c>
      <c r="I23" s="32">
        <f t="shared" si="0"/>
        <v>-300000</v>
      </c>
      <c r="J23" s="36"/>
      <c r="K23" s="25"/>
      <c r="L23" s="26"/>
    </row>
    <row r="24" spans="1:12" s="27" customFormat="1" ht="33" customHeight="1" x14ac:dyDescent="0.3">
      <c r="A24" s="101"/>
      <c r="B24" s="104"/>
      <c r="C24" s="105" t="s">
        <v>3</v>
      </c>
      <c r="D24" s="105"/>
      <c r="E24" s="105"/>
      <c r="F24" s="105"/>
      <c r="G24" s="37">
        <f>G23+G16+G12</f>
        <v>1263840</v>
      </c>
      <c r="H24" s="37">
        <f>H23+H16+H12</f>
        <v>963840</v>
      </c>
      <c r="I24" s="38">
        <f t="shared" si="0"/>
        <v>-300000</v>
      </c>
      <c r="J24" s="39"/>
      <c r="K24" s="25"/>
      <c r="L24" s="26"/>
    </row>
    <row r="25" spans="1:12" ht="33" customHeight="1" x14ac:dyDescent="0.3">
      <c r="A25" s="97" t="s">
        <v>31</v>
      </c>
      <c r="B25" s="98" t="s">
        <v>47</v>
      </c>
      <c r="C25" s="98">
        <v>21</v>
      </c>
      <c r="D25" s="98" t="s">
        <v>32</v>
      </c>
      <c r="E25" s="40">
        <v>211</v>
      </c>
      <c r="F25" s="40" t="s">
        <v>32</v>
      </c>
      <c r="G25" s="41">
        <v>0</v>
      </c>
      <c r="H25" s="41"/>
      <c r="I25" s="42">
        <f t="shared" si="0"/>
        <v>0</v>
      </c>
      <c r="J25" s="43"/>
    </row>
    <row r="26" spans="1:12" ht="33" customHeight="1" x14ac:dyDescent="0.3">
      <c r="A26" s="91"/>
      <c r="B26" s="92"/>
      <c r="C26" s="92"/>
      <c r="D26" s="92"/>
      <c r="E26" s="44">
        <v>212</v>
      </c>
      <c r="F26" s="44" t="s">
        <v>48</v>
      </c>
      <c r="G26" s="30">
        <v>0</v>
      </c>
      <c r="H26" s="30">
        <v>0</v>
      </c>
      <c r="I26" s="32">
        <f t="shared" si="0"/>
        <v>0</v>
      </c>
      <c r="J26" s="45"/>
    </row>
    <row r="27" spans="1:12" ht="33" customHeight="1" x14ac:dyDescent="0.3">
      <c r="A27" s="91"/>
      <c r="B27" s="92"/>
      <c r="C27" s="92"/>
      <c r="D27" s="92"/>
      <c r="E27" s="44">
        <v>213</v>
      </c>
      <c r="F27" s="44" t="s">
        <v>46</v>
      </c>
      <c r="G27" s="30">
        <v>0</v>
      </c>
      <c r="H27" s="30">
        <v>0</v>
      </c>
      <c r="I27" s="32">
        <f t="shared" si="0"/>
        <v>0</v>
      </c>
      <c r="J27" s="45"/>
    </row>
    <row r="28" spans="1:12" ht="33" customHeight="1" x14ac:dyDescent="0.3">
      <c r="A28" s="46" t="s">
        <v>31</v>
      </c>
      <c r="B28" s="44" t="s">
        <v>47</v>
      </c>
      <c r="C28" s="95" t="s">
        <v>3</v>
      </c>
      <c r="D28" s="95"/>
      <c r="E28" s="95"/>
      <c r="F28" s="95"/>
      <c r="G28" s="47">
        <v>0</v>
      </c>
      <c r="H28" s="47">
        <v>0</v>
      </c>
      <c r="I28" s="48">
        <f t="shared" si="0"/>
        <v>0</v>
      </c>
      <c r="J28" s="49"/>
    </row>
    <row r="29" spans="1:12" ht="33" customHeight="1" x14ac:dyDescent="0.3">
      <c r="A29" s="96" t="s">
        <v>13</v>
      </c>
      <c r="B29" s="92" t="s">
        <v>30</v>
      </c>
      <c r="C29" s="92">
        <v>41</v>
      </c>
      <c r="D29" s="92" t="s">
        <v>30</v>
      </c>
      <c r="E29" s="44">
        <v>411</v>
      </c>
      <c r="F29" s="44" t="s">
        <v>38</v>
      </c>
      <c r="G29" s="30">
        <v>0</v>
      </c>
      <c r="H29" s="50">
        <v>0</v>
      </c>
      <c r="I29" s="32">
        <f t="shared" si="0"/>
        <v>0</v>
      </c>
      <c r="J29" s="45"/>
    </row>
    <row r="30" spans="1:12" ht="33" customHeight="1" x14ac:dyDescent="0.3">
      <c r="A30" s="91"/>
      <c r="B30" s="92"/>
      <c r="C30" s="92"/>
      <c r="D30" s="92"/>
      <c r="E30" s="44">
        <v>412</v>
      </c>
      <c r="F30" s="44" t="s">
        <v>37</v>
      </c>
      <c r="G30" s="30">
        <v>100000000</v>
      </c>
      <c r="H30" s="30">
        <v>100000000</v>
      </c>
      <c r="I30" s="32">
        <f t="shared" si="0"/>
        <v>0</v>
      </c>
      <c r="J30" s="45"/>
    </row>
    <row r="31" spans="1:12" ht="33" customHeight="1" x14ac:dyDescent="0.3">
      <c r="A31" s="91"/>
      <c r="B31" s="92"/>
      <c r="C31" s="95" t="s">
        <v>3</v>
      </c>
      <c r="D31" s="95"/>
      <c r="E31" s="95"/>
      <c r="F31" s="95"/>
      <c r="G31" s="51">
        <f>SUM(G25:G30)</f>
        <v>100000000</v>
      </c>
      <c r="H31" s="51">
        <f>SUM(H25:H30)</f>
        <v>100000000</v>
      </c>
      <c r="I31" s="48">
        <f t="shared" si="0"/>
        <v>0</v>
      </c>
      <c r="J31" s="49"/>
    </row>
    <row r="32" spans="1:12" ht="33" customHeight="1" x14ac:dyDescent="0.3">
      <c r="A32" s="96" t="s">
        <v>14</v>
      </c>
      <c r="B32" s="92" t="s">
        <v>45</v>
      </c>
      <c r="C32" s="92">
        <v>61</v>
      </c>
      <c r="D32" s="92" t="s">
        <v>45</v>
      </c>
      <c r="E32" s="44">
        <v>611</v>
      </c>
      <c r="F32" s="44" t="s">
        <v>39</v>
      </c>
      <c r="G32" s="52">
        <v>65000000</v>
      </c>
      <c r="H32" s="50">
        <v>50000000</v>
      </c>
      <c r="I32" s="32">
        <f t="shared" si="0"/>
        <v>-15000000</v>
      </c>
      <c r="J32" s="45"/>
    </row>
    <row r="33" spans="1:10" ht="33" customHeight="1" x14ac:dyDescent="0.3">
      <c r="A33" s="91"/>
      <c r="B33" s="92"/>
      <c r="C33" s="92"/>
      <c r="D33" s="92"/>
      <c r="E33" s="44">
        <v>612</v>
      </c>
      <c r="F33" s="44" t="s">
        <v>42</v>
      </c>
      <c r="G33" s="52">
        <v>6092282</v>
      </c>
      <c r="H33" s="50">
        <v>6609800</v>
      </c>
      <c r="I33" s="32">
        <f t="shared" si="0"/>
        <v>517518</v>
      </c>
      <c r="J33" s="45"/>
    </row>
    <row r="34" spans="1:10" ht="33" customHeight="1" x14ac:dyDescent="0.3">
      <c r="A34" s="91"/>
      <c r="B34" s="92"/>
      <c r="C34" s="92"/>
      <c r="D34" s="92"/>
      <c r="E34" s="44">
        <v>613</v>
      </c>
      <c r="F34" s="44" t="s">
        <v>43</v>
      </c>
      <c r="G34" s="30">
        <v>0</v>
      </c>
      <c r="H34" s="30">
        <v>0</v>
      </c>
      <c r="I34" s="32">
        <f t="shared" si="0"/>
        <v>0</v>
      </c>
      <c r="J34" s="45"/>
    </row>
    <row r="35" spans="1:10" ht="33" customHeight="1" x14ac:dyDescent="0.3">
      <c r="A35" s="91"/>
      <c r="B35" s="92"/>
      <c r="C35" s="95" t="s">
        <v>3</v>
      </c>
      <c r="D35" s="95"/>
      <c r="E35" s="95"/>
      <c r="F35" s="95"/>
      <c r="G35" s="51">
        <f>SUM(G32:G34)</f>
        <v>71092282</v>
      </c>
      <c r="H35" s="51">
        <f>SUM(H32:H34)</f>
        <v>56609800</v>
      </c>
      <c r="I35" s="48">
        <f t="shared" si="0"/>
        <v>-14482482</v>
      </c>
      <c r="J35" s="49"/>
    </row>
    <row r="36" spans="1:10" ht="33" customHeight="1" x14ac:dyDescent="0.3">
      <c r="A36" s="96" t="s">
        <v>10</v>
      </c>
      <c r="B36" s="92" t="s">
        <v>35</v>
      </c>
      <c r="C36" s="44">
        <v>71</v>
      </c>
      <c r="D36" s="44" t="s">
        <v>35</v>
      </c>
      <c r="E36" s="44">
        <v>711</v>
      </c>
      <c r="F36" s="44" t="s">
        <v>35</v>
      </c>
      <c r="G36" s="30">
        <v>0</v>
      </c>
      <c r="H36" s="30">
        <v>0</v>
      </c>
      <c r="I36" s="32">
        <f t="shared" si="0"/>
        <v>0</v>
      </c>
      <c r="J36" s="45"/>
    </row>
    <row r="37" spans="1:10" ht="33" customHeight="1" x14ac:dyDescent="0.3">
      <c r="A37" s="91"/>
      <c r="B37" s="92"/>
      <c r="C37" s="95" t="s">
        <v>3</v>
      </c>
      <c r="D37" s="95"/>
      <c r="E37" s="95"/>
      <c r="F37" s="95"/>
      <c r="G37" s="47">
        <f>G36</f>
        <v>0</v>
      </c>
      <c r="H37" s="47">
        <v>0</v>
      </c>
      <c r="I37" s="48">
        <f t="shared" si="0"/>
        <v>0</v>
      </c>
      <c r="J37" s="49"/>
    </row>
    <row r="38" spans="1:10" ht="33" customHeight="1" x14ac:dyDescent="0.3">
      <c r="A38" s="96" t="s">
        <v>18</v>
      </c>
      <c r="B38" s="92" t="s">
        <v>34</v>
      </c>
      <c r="C38" s="44">
        <v>81</v>
      </c>
      <c r="D38" s="44" t="s">
        <v>34</v>
      </c>
      <c r="E38" s="44">
        <v>811</v>
      </c>
      <c r="F38" s="44" t="s">
        <v>34</v>
      </c>
      <c r="G38" s="30">
        <v>1393782</v>
      </c>
      <c r="H38" s="30">
        <v>0</v>
      </c>
      <c r="I38" s="32">
        <f t="shared" si="0"/>
        <v>-1393782</v>
      </c>
      <c r="J38" s="45"/>
    </row>
    <row r="39" spans="1:10" ht="33" customHeight="1" x14ac:dyDescent="0.3">
      <c r="A39" s="91"/>
      <c r="B39" s="92"/>
      <c r="C39" s="95" t="s">
        <v>3</v>
      </c>
      <c r="D39" s="95"/>
      <c r="E39" s="95"/>
      <c r="F39" s="95"/>
      <c r="G39" s="47">
        <f>G38</f>
        <v>1393782</v>
      </c>
      <c r="H39" s="47">
        <f>H38</f>
        <v>0</v>
      </c>
      <c r="I39" s="48">
        <f t="shared" si="0"/>
        <v>-1393782</v>
      </c>
      <c r="J39" s="53"/>
    </row>
    <row r="40" spans="1:10" ht="33" customHeight="1" x14ac:dyDescent="0.3">
      <c r="A40" s="91" t="s">
        <v>41</v>
      </c>
      <c r="B40" s="92"/>
      <c r="C40" s="92"/>
      <c r="D40" s="92"/>
      <c r="E40" s="92"/>
      <c r="F40" s="92"/>
      <c r="G40" s="52"/>
      <c r="H40" s="50">
        <v>1173607</v>
      </c>
      <c r="I40" s="32">
        <f t="shared" si="0"/>
        <v>1173607</v>
      </c>
      <c r="J40" s="54"/>
    </row>
    <row r="41" spans="1:10" ht="33" customHeight="1" x14ac:dyDescent="0.3">
      <c r="A41" s="93" t="s">
        <v>40</v>
      </c>
      <c r="B41" s="94"/>
      <c r="C41" s="94"/>
      <c r="D41" s="94"/>
      <c r="E41" s="94"/>
      <c r="F41" s="94"/>
      <c r="G41" s="55">
        <f>G40+G39+G35+G31+G28+G24+G37</f>
        <v>173749904</v>
      </c>
      <c r="H41" s="56">
        <f>H40+H39+H35+H31+H28+H24+H37</f>
        <v>158747247</v>
      </c>
      <c r="I41" s="57">
        <f t="shared" si="0"/>
        <v>-15002657</v>
      </c>
      <c r="J41" s="62">
        <f>느티나무세입!H21-느티나무세출!H41</f>
        <v>0</v>
      </c>
    </row>
  </sheetData>
  <mergeCells count="46"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  <mergeCell ref="A5:A24"/>
    <mergeCell ref="B5:B24"/>
    <mergeCell ref="C5:C12"/>
    <mergeCell ref="D5:D12"/>
    <mergeCell ref="E12:F12"/>
    <mergeCell ref="C13:C16"/>
    <mergeCell ref="D13:D16"/>
    <mergeCell ref="E16:F16"/>
    <mergeCell ref="C17:C23"/>
    <mergeCell ref="D17:D23"/>
    <mergeCell ref="E23:F23"/>
    <mergeCell ref="C24:F24"/>
    <mergeCell ref="A25:A27"/>
    <mergeCell ref="B25:B27"/>
    <mergeCell ref="C25:C27"/>
    <mergeCell ref="D25:D27"/>
    <mergeCell ref="A36:A37"/>
    <mergeCell ref="B36:B37"/>
    <mergeCell ref="C37:F37"/>
    <mergeCell ref="C28:F28"/>
    <mergeCell ref="A29:A31"/>
    <mergeCell ref="B29:B31"/>
    <mergeCell ref="C29:C30"/>
    <mergeCell ref="D29:D30"/>
    <mergeCell ref="C31:F31"/>
    <mergeCell ref="A32:A35"/>
    <mergeCell ref="B32:B35"/>
    <mergeCell ref="C32:C34"/>
    <mergeCell ref="A40:F40"/>
    <mergeCell ref="A41:F41"/>
    <mergeCell ref="D32:D34"/>
    <mergeCell ref="C35:F35"/>
    <mergeCell ref="A38:A39"/>
    <mergeCell ref="B38:B39"/>
    <mergeCell ref="C39:F39"/>
  </mergeCells>
  <phoneticPr fontId="11" type="noConversion"/>
  <printOptions horizontalCentered="1"/>
  <pageMargins left="0.19680555164813995" right="0.19680555164813995" top="0.6691666841506958" bottom="0.35430556535720825" header="0.31486111879348755" footer="0.31486111879348755"/>
  <pageSetup paperSize="9" scale="95" orientation="portrait" horizontalDpi="4294967293" verticalDpi="4294967293" r:id="rId1"/>
  <rowBreaks count="1" manualBreakCount="1">
    <brk id="24" max="104857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zoomScaleNormal="100" zoomScaleSheetLayoutView="75" workbookViewId="0"/>
  </sheetViews>
  <sheetFormatPr defaultColWidth="9" defaultRowHeight="16.5" x14ac:dyDescent="0.3"/>
  <sheetData/>
  <phoneticPr fontId="11" type="noConversion"/>
  <pageMargins left="0.69999998807907104" right="0.69999998807907104" top="0.75" bottom="0.75" header="0.30000001192092896" footer="0.30000001192092896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zoomScaleNormal="100" zoomScaleSheetLayoutView="75" workbookViewId="0"/>
  </sheetViews>
  <sheetFormatPr defaultColWidth="9" defaultRowHeight="16.5" x14ac:dyDescent="0.3"/>
  <sheetData/>
  <phoneticPr fontId="11" type="noConversion"/>
  <pageMargins left="0.69999998807907104" right="0.69999998807907104" top="0.75" bottom="0.75" header="0.30000001192092896" footer="0.30000001192092896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zoomScaleNormal="100" zoomScaleSheetLayoutView="75" workbookViewId="0"/>
  </sheetViews>
  <sheetFormatPr defaultColWidth="9" defaultRowHeight="16.5" x14ac:dyDescent="0.3"/>
  <sheetData/>
  <phoneticPr fontId="11" type="noConversion"/>
  <pageMargins left="0.69999998807907104" right="0.69999998807907104" top="0.75" bottom="0.75" header="0.30000001192092896" footer="0.30000001192092896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느티나무세입</vt:lpstr>
      <vt:lpstr>느티나무세출</vt:lpstr>
      <vt:lpstr>Sheet1</vt:lpstr>
      <vt:lpstr>Sheet2</vt:lpstr>
      <vt:lpstr>Sheet3</vt:lpstr>
      <vt:lpstr>느티나무세출!Print_Area</vt:lpstr>
      <vt:lpstr>느티나무세출!Print_Titles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user</cp:lastModifiedBy>
  <cp:revision>3</cp:revision>
  <cp:lastPrinted>2019-03-13T07:21:57Z</cp:lastPrinted>
  <dcterms:created xsi:type="dcterms:W3CDTF">2017-02-16T04:53:46Z</dcterms:created>
  <dcterms:modified xsi:type="dcterms:W3CDTF">2019-03-13T07:32:11Z</dcterms:modified>
  <cp:version>1000.0100.01</cp:version>
</cp:coreProperties>
</file>